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\NWFMOA_WEB\files\"/>
    </mc:Choice>
  </mc:AlternateContent>
  <xr:revisionPtr revIDLastSave="0" documentId="13_ncr:1_{0CB90C47-E029-40C4-9B76-A2489646BF7D}" xr6:coauthVersionLast="47" xr6:coauthVersionMax="47" xr10:uidLastSave="{00000000-0000-0000-0000-000000000000}"/>
  <bookViews>
    <workbookView xWindow="4725" yWindow="1680" windowWidth="18600" windowHeight="9960" xr2:uid="{F3A7BF6B-FDB3-4EF6-BA9E-5F1F625F1ACE}"/>
  </bookViews>
  <sheets>
    <sheet name="Reservations" sheetId="2" r:id="rId1"/>
    <sheet name="Sheet1" sheetId="1" r:id="rId2"/>
  </sheets>
  <definedNames>
    <definedName name="_xlnm._FilterDatabase" localSheetId="0" hidden="1">Reservations!$A$2:$F$33</definedName>
    <definedName name="_xlnm._FilterDatabase" localSheetId="1" hidden="1">Sheet1!#REF!</definedName>
    <definedName name="_xlnm.Print_Area" localSheetId="0">Reservations!$A$1:$G$74</definedName>
    <definedName name="_xlnm.Print_Area" localSheetId="1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2" l="1"/>
  <c r="D41" i="2"/>
  <c r="C41" i="2"/>
  <c r="N2" i="2"/>
  <c r="J2" i="2"/>
  <c r="L2" i="2"/>
  <c r="A1" i="2"/>
  <c r="D54" i="2"/>
  <c r="D52" i="2"/>
  <c r="A59" i="2" s="1"/>
  <c r="B59" i="2" s="1"/>
  <c r="G41" i="2"/>
  <c r="F41" i="2"/>
  <c r="E54" i="2"/>
  <c r="E55" i="2"/>
  <c r="E53" i="2"/>
  <c r="E52" i="2"/>
  <c r="F52" i="2" l="1"/>
  <c r="A68" i="2"/>
  <c r="A60" i="2"/>
  <c r="B68" i="2" l="1"/>
  <c r="A69" i="2"/>
  <c r="A61" i="2"/>
  <c r="B60" i="2"/>
  <c r="A70" i="2" l="1"/>
  <c r="B69" i="2"/>
  <c r="B61" i="2"/>
  <c r="A62" i="2"/>
  <c r="B70" i="2" l="1"/>
  <c r="A71" i="2"/>
  <c r="B62" i="2"/>
  <c r="A63" i="2"/>
  <c r="B71" i="2" l="1"/>
  <c r="A72" i="2"/>
  <c r="B63" i="2"/>
  <c r="A64" i="2"/>
  <c r="B72" i="2" l="1"/>
  <c r="A73" i="2"/>
  <c r="B64" i="2"/>
  <c r="A65" i="2"/>
  <c r="B65" i="2" l="1"/>
  <c r="C59" i="2"/>
  <c r="B73" i="2"/>
  <c r="A74" i="2"/>
  <c r="B74" i="2" l="1"/>
  <c r="C68" i="2"/>
  <c r="D59" i="2"/>
  <c r="C60" i="2"/>
  <c r="D68" i="2" l="1"/>
  <c r="C69" i="2"/>
  <c r="D60" i="2"/>
  <c r="C61" i="2"/>
  <c r="D69" i="2" l="1"/>
  <c r="C70" i="2"/>
  <c r="D61" i="2"/>
  <c r="C62" i="2"/>
  <c r="D62" i="2" l="1"/>
  <c r="C63" i="2"/>
  <c r="D70" i="2"/>
  <c r="C71" i="2"/>
  <c r="D71" i="2" l="1"/>
  <c r="C72" i="2"/>
  <c r="D63" i="2"/>
  <c r="C64" i="2"/>
  <c r="D64" i="2" l="1"/>
  <c r="C65" i="2"/>
  <c r="D72" i="2"/>
  <c r="C73" i="2"/>
  <c r="D73" i="2" l="1"/>
  <c r="C74" i="2"/>
  <c r="D65" i="2"/>
  <c r="E59" i="2"/>
  <c r="D74" i="2" l="1"/>
  <c r="E68" i="2"/>
  <c r="F59" i="2"/>
  <c r="E60" i="2"/>
  <c r="F60" i="2" l="1"/>
  <c r="E61" i="2"/>
  <c r="F68" i="2"/>
  <c r="E69" i="2"/>
  <c r="F61" i="2" l="1"/>
  <c r="E62" i="2"/>
  <c r="F69" i="2"/>
  <c r="E70" i="2"/>
  <c r="F62" i="2" l="1"/>
  <c r="E63" i="2"/>
  <c r="F70" i="2"/>
  <c r="E71" i="2"/>
  <c r="F71" i="2" l="1"/>
  <c r="E72" i="2"/>
  <c r="F63" i="2"/>
  <c r="E64" i="2"/>
  <c r="F64" i="2" l="1"/>
  <c r="E65" i="2"/>
  <c r="F65" i="2" s="1"/>
  <c r="F72" i="2"/>
  <c r="E73" i="2"/>
  <c r="F73" i="2" l="1"/>
  <c r="E74" i="2"/>
  <c r="F74" i="2" s="1"/>
</calcChain>
</file>

<file path=xl/sharedStrings.xml><?xml version="1.0" encoding="utf-8"?>
<sst xmlns="http://schemas.openxmlformats.org/spreadsheetml/2006/main" count="48" uniqueCount="31">
  <si>
    <t>Last Name</t>
  </si>
  <si>
    <t>First Name</t>
  </si>
  <si>
    <t>Meal Choice</t>
  </si>
  <si>
    <t>Number</t>
  </si>
  <si>
    <t>Paid</t>
  </si>
  <si>
    <t>Recap</t>
  </si>
  <si>
    <t xml:space="preserve">Meeting Only = </t>
  </si>
  <si>
    <t xml:space="preserve">Walk-In Reservations = </t>
  </si>
  <si>
    <t xml:space="preserve">Regular Reservations = </t>
  </si>
  <si>
    <t xml:space="preserve">Total Reservations = </t>
  </si>
  <si>
    <t>Guest</t>
  </si>
  <si>
    <t>Amount</t>
  </si>
  <si>
    <t>Number of Meals</t>
  </si>
  <si>
    <t>Walk-Ins NOT allowed but just in case…</t>
  </si>
  <si>
    <t>$ 0.00</t>
  </si>
  <si>
    <t>Meal Payment Calculator - How much will we pay the FWYC @$14.50/meal?</t>
  </si>
  <si>
    <t>Reservations by Type</t>
  </si>
  <si>
    <t>Birth Month</t>
  </si>
  <si>
    <t>Date of meeting:</t>
  </si>
  <si>
    <t>Birthdays</t>
  </si>
  <si>
    <t>Meeting Only</t>
  </si>
  <si>
    <t>2024
Dues Owed</t>
  </si>
  <si>
    <t>Owe Dues</t>
  </si>
  <si>
    <r>
      <t xml:space="preserve">Meal Reservations Calculator - How much should we have collected @$16.00/meal? 
</t>
    </r>
    <r>
      <rPr>
        <b/>
        <sz val="13"/>
        <color rgb="FFFF0000"/>
        <rFont val="Calibri"/>
        <family val="2"/>
        <scheme val="minor"/>
      </rPr>
      <t>(subtract birthdays)</t>
    </r>
  </si>
  <si>
    <t>Coins:</t>
  </si>
  <si>
    <t>Totals →</t>
  </si>
  <si>
    <t>Total Attending</t>
  </si>
  <si>
    <t>Total Meals</t>
  </si>
  <si>
    <t>Dues Owed:</t>
  </si>
  <si>
    <t>X</t>
  </si>
  <si>
    <t>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</si>
</sst>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2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14" fontId="0" fillId="0" borderId="0" xfId="0" applyNumberFormat="1" applyAlignment="1">
      <alignment horizontal="center"/>
    </xf>
    <xf numFmtId="0" fontId="2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1" xfId="1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4" fontId="13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44" fontId="13" fillId="0" borderId="1" xfId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64" fontId="16" fillId="0" borderId="4" xfId="0" applyNumberFormat="1" applyFont="1" applyBorder="1"/>
    <xf numFmtId="0" fontId="1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164" fontId="17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" fillId="0" borderId="1" xfId="0" applyFont="1" applyBorder="1" applyAlignment="1">
      <alignment horizontal="right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4B10-4413-43EB-8853-D861DB0B9014}">
  <sheetPr>
    <pageSetUpPr fitToPage="1"/>
  </sheetPr>
  <dimension ref="A1:N74"/>
  <sheetViews>
    <sheetView tabSelected="1" zoomScaleNormal="100" workbookViewId="0">
      <selection activeCell="J1" sqref="J1"/>
    </sheetView>
  </sheetViews>
  <sheetFormatPr defaultRowHeight="26.25" x14ac:dyDescent="0.25"/>
  <cols>
    <col min="1" max="1" width="19.5703125" style="5" customWidth="1"/>
    <col min="2" max="2" width="13.5703125" style="5" customWidth="1"/>
    <col min="3" max="3" width="18.7109375" style="18" customWidth="1"/>
    <col min="4" max="4" width="25.7109375" style="5" customWidth="1"/>
    <col min="5" max="5" width="18.140625" style="5" customWidth="1"/>
    <col min="6" max="6" width="13.5703125" style="18" bestFit="1" customWidth="1"/>
    <col min="7" max="7" width="11.140625" style="3" bestFit="1" customWidth="1"/>
    <col min="9" max="9" width="16" bestFit="1" customWidth="1"/>
    <col min="10" max="10" width="9.85546875" bestFit="1" customWidth="1"/>
    <col min="11" max="11" width="10.5703125" bestFit="1" customWidth="1"/>
    <col min="12" max="12" width="4" customWidth="1"/>
    <col min="13" max="13" width="11.7109375" bestFit="1" customWidth="1"/>
    <col min="14" max="14" width="4.28515625" customWidth="1"/>
  </cols>
  <sheetData>
    <row r="1" spans="1:14" x14ac:dyDescent="0.4">
      <c r="A1" s="41" t="str">
        <f>"NWFMOA Lunch Meeting on "&amp;TEXT(J1,"mmmm")&amp;" "&amp;TEXT(J1,"d")&amp;", "&amp;TEXT(J1,"yyyy")</f>
        <v>NWFMOA Lunch Meeting on February 6, 2025</v>
      </c>
      <c r="B1" s="41"/>
      <c r="C1" s="41"/>
      <c r="D1" s="41"/>
      <c r="E1" s="41"/>
      <c r="F1" s="41"/>
      <c r="G1" s="41"/>
      <c r="H1" s="38"/>
      <c r="I1" s="8" t="s">
        <v>18</v>
      </c>
      <c r="J1" s="9">
        <v>45694</v>
      </c>
    </row>
    <row r="2" spans="1:14" ht="30" x14ac:dyDescent="0.25">
      <c r="A2" s="14" t="s">
        <v>0</v>
      </c>
      <c r="B2" s="14" t="s">
        <v>1</v>
      </c>
      <c r="C2" s="14" t="s">
        <v>30</v>
      </c>
      <c r="D2" s="14" t="s">
        <v>10</v>
      </c>
      <c r="E2" s="14" t="s">
        <v>3</v>
      </c>
      <c r="F2" s="12" t="s">
        <v>4</v>
      </c>
      <c r="G2" s="15" t="s">
        <v>21</v>
      </c>
      <c r="I2" s="10" t="s">
        <v>19</v>
      </c>
      <c r="J2" s="11">
        <f>COUNTA(F3:F33)</f>
        <v>1</v>
      </c>
      <c r="K2" s="10" t="s">
        <v>24</v>
      </c>
      <c r="L2" s="11">
        <f>COUNTA(#REF!)</f>
        <v>1</v>
      </c>
      <c r="M2" s="10" t="s">
        <v>28</v>
      </c>
      <c r="N2" s="11">
        <f>COUNTIF(G3:G40,"x")</f>
        <v>1</v>
      </c>
    </row>
    <row r="3" spans="1:14" ht="21" x14ac:dyDescent="0.25">
      <c r="A3" s="16"/>
      <c r="B3" s="16"/>
      <c r="C3" s="1"/>
      <c r="D3" s="13"/>
      <c r="E3" s="1"/>
      <c r="F3" s="39" t="s">
        <v>17</v>
      </c>
      <c r="G3" s="40" t="s">
        <v>29</v>
      </c>
    </row>
    <row r="4" spans="1:14" ht="26.25" customHeight="1" x14ac:dyDescent="0.35">
      <c r="A4" s="16"/>
      <c r="B4" s="16"/>
      <c r="C4" s="1"/>
      <c r="D4" s="19"/>
      <c r="E4" s="1"/>
      <c r="F4" s="11"/>
      <c r="G4" s="2"/>
      <c r="K4" s="7"/>
    </row>
    <row r="5" spans="1:14" ht="26.25" customHeight="1" x14ac:dyDescent="0.35">
      <c r="A5" s="16"/>
      <c r="B5" s="16"/>
      <c r="C5" s="1"/>
      <c r="D5" s="13"/>
      <c r="E5" s="1"/>
      <c r="F5" s="11"/>
      <c r="G5" s="2"/>
      <c r="K5" s="7"/>
    </row>
    <row r="6" spans="1:14" ht="26.25" customHeight="1" x14ac:dyDescent="0.35">
      <c r="A6" s="16"/>
      <c r="B6" s="16"/>
      <c r="C6" s="1"/>
      <c r="D6" s="13"/>
      <c r="E6" s="1"/>
      <c r="F6" s="11"/>
      <c r="G6" s="2"/>
      <c r="K6" s="7"/>
    </row>
    <row r="7" spans="1:14" ht="26.25" customHeight="1" x14ac:dyDescent="0.35">
      <c r="A7" s="16"/>
      <c r="B7" s="16"/>
      <c r="C7" s="1"/>
      <c r="D7" s="13"/>
      <c r="E7" s="1"/>
      <c r="F7" s="11"/>
      <c r="G7" s="2"/>
      <c r="K7" s="7"/>
    </row>
    <row r="8" spans="1:14" ht="26.25" customHeight="1" x14ac:dyDescent="0.35">
      <c r="A8" s="16"/>
      <c r="B8" s="16"/>
      <c r="C8" s="1"/>
      <c r="D8" s="10"/>
      <c r="E8" s="1"/>
      <c r="F8" s="11"/>
      <c r="G8" s="2"/>
      <c r="K8" s="7"/>
    </row>
    <row r="9" spans="1:14" ht="26.25" customHeight="1" x14ac:dyDescent="0.35">
      <c r="A9" s="16"/>
      <c r="B9" s="16"/>
      <c r="C9" s="1"/>
      <c r="D9" s="10"/>
      <c r="E9" s="1"/>
      <c r="F9" s="11"/>
      <c r="G9" s="2"/>
      <c r="K9" s="7"/>
    </row>
    <row r="10" spans="1:14" ht="26.25" customHeight="1" x14ac:dyDescent="0.35">
      <c r="A10" s="16"/>
      <c r="B10" s="16"/>
      <c r="C10" s="1"/>
      <c r="D10" s="13"/>
      <c r="E10" s="1"/>
      <c r="F10" s="11"/>
      <c r="G10" s="2"/>
      <c r="I10" s="5"/>
      <c r="J10" s="18"/>
      <c r="K10" s="7"/>
    </row>
    <row r="11" spans="1:14" ht="26.25" customHeight="1" x14ac:dyDescent="0.35">
      <c r="A11" s="16"/>
      <c r="B11" s="16"/>
      <c r="C11" s="1"/>
      <c r="D11" s="13"/>
      <c r="E11" s="1"/>
      <c r="F11" s="11"/>
      <c r="G11" s="2"/>
      <c r="I11" s="5"/>
      <c r="J11" s="18"/>
      <c r="K11" s="7"/>
    </row>
    <row r="12" spans="1:14" ht="26.25" customHeight="1" x14ac:dyDescent="0.35">
      <c r="A12" s="16"/>
      <c r="B12" s="16"/>
      <c r="C12" s="1"/>
      <c r="D12" s="13"/>
      <c r="E12" s="1"/>
      <c r="F12" s="11"/>
      <c r="G12" s="2"/>
      <c r="I12" s="5"/>
      <c r="J12" s="18"/>
      <c r="K12" s="7"/>
    </row>
    <row r="13" spans="1:14" ht="26.25" customHeight="1" x14ac:dyDescent="0.35">
      <c r="A13" s="16"/>
      <c r="B13" s="16"/>
      <c r="C13" s="1"/>
      <c r="D13" s="13"/>
      <c r="E13" s="1"/>
      <c r="F13" s="11"/>
      <c r="G13" s="2"/>
      <c r="I13" s="5"/>
      <c r="J13" s="18"/>
      <c r="K13" s="3"/>
    </row>
    <row r="14" spans="1:14" ht="26.25" customHeight="1" x14ac:dyDescent="0.35">
      <c r="A14" s="16"/>
      <c r="B14" s="16"/>
      <c r="C14" s="1"/>
      <c r="D14" s="13"/>
      <c r="E14" s="1"/>
      <c r="F14" s="11"/>
      <c r="G14" s="2"/>
      <c r="I14" s="5"/>
      <c r="J14" s="18"/>
      <c r="K14" s="3"/>
    </row>
    <row r="15" spans="1:14" ht="26.25" customHeight="1" x14ac:dyDescent="0.35">
      <c r="A15" s="16"/>
      <c r="B15" s="16"/>
      <c r="C15" s="1"/>
      <c r="D15" s="13"/>
      <c r="E15" s="1"/>
      <c r="F15" s="11"/>
      <c r="G15" s="2"/>
      <c r="I15" s="5"/>
      <c r="J15" s="18"/>
      <c r="K15" s="3"/>
    </row>
    <row r="16" spans="1:14" ht="26.25" customHeight="1" x14ac:dyDescent="0.35">
      <c r="A16" s="16"/>
      <c r="B16" s="16"/>
      <c r="C16" s="1"/>
      <c r="D16" s="13"/>
      <c r="E16" s="1"/>
      <c r="F16" s="11"/>
      <c r="G16" s="2"/>
      <c r="I16" s="5"/>
      <c r="J16" s="18"/>
      <c r="K16" s="3"/>
    </row>
    <row r="17" spans="1:11" ht="26.25" customHeight="1" x14ac:dyDescent="0.35">
      <c r="A17" s="16"/>
      <c r="B17" s="16"/>
      <c r="C17" s="1"/>
      <c r="D17" s="10"/>
      <c r="E17" s="1"/>
      <c r="F17" s="11"/>
      <c r="G17" s="2"/>
      <c r="I17" s="5"/>
      <c r="J17" s="18"/>
      <c r="K17" s="3"/>
    </row>
    <row r="18" spans="1:11" ht="21" x14ac:dyDescent="0.35">
      <c r="A18" s="16"/>
      <c r="B18" s="16"/>
      <c r="C18" s="1"/>
      <c r="D18" s="17"/>
      <c r="E18" s="1"/>
      <c r="F18" s="11"/>
      <c r="G18" s="2"/>
      <c r="K18" s="3"/>
    </row>
    <row r="19" spans="1:11" ht="44.25" customHeight="1" x14ac:dyDescent="0.35">
      <c r="A19" s="16"/>
      <c r="B19" s="16"/>
      <c r="C19" s="1"/>
      <c r="D19" s="13"/>
      <c r="E19" s="1"/>
      <c r="F19" s="11"/>
      <c r="G19" s="2"/>
      <c r="K19" s="3"/>
    </row>
    <row r="20" spans="1:11" ht="21" x14ac:dyDescent="0.35">
      <c r="A20" s="16"/>
      <c r="B20" s="16"/>
      <c r="C20" s="1"/>
      <c r="D20" s="13"/>
      <c r="E20" s="1"/>
      <c r="F20" s="11"/>
      <c r="G20" s="2"/>
      <c r="K20" s="3"/>
    </row>
    <row r="21" spans="1:11" ht="21" x14ac:dyDescent="0.35">
      <c r="A21" s="16"/>
      <c r="B21" s="16"/>
      <c r="C21" s="1"/>
      <c r="D21" s="13"/>
      <c r="E21" s="1"/>
      <c r="F21" s="11"/>
      <c r="G21" s="2"/>
      <c r="K21" s="3"/>
    </row>
    <row r="22" spans="1:11" ht="21" x14ac:dyDescent="0.35">
      <c r="A22" s="16"/>
      <c r="B22" s="16"/>
      <c r="C22" s="1"/>
      <c r="D22" s="13"/>
      <c r="E22" s="1"/>
      <c r="F22" s="11"/>
      <c r="G22" s="2"/>
      <c r="K22" s="3"/>
    </row>
    <row r="23" spans="1:11" ht="21" x14ac:dyDescent="0.35">
      <c r="A23" s="16"/>
      <c r="B23" s="16"/>
      <c r="C23" s="1"/>
      <c r="D23" s="13"/>
      <c r="E23" s="1"/>
      <c r="F23" s="11"/>
      <c r="G23" s="2"/>
      <c r="K23" s="3"/>
    </row>
    <row r="24" spans="1:11" ht="21" x14ac:dyDescent="0.35">
      <c r="A24" s="16"/>
      <c r="B24" s="16"/>
      <c r="C24" s="1"/>
      <c r="D24" s="13"/>
      <c r="E24" s="1"/>
      <c r="F24" s="11"/>
      <c r="G24" s="2"/>
      <c r="K24" s="3"/>
    </row>
    <row r="25" spans="1:11" ht="21" x14ac:dyDescent="0.35">
      <c r="A25" s="16"/>
      <c r="B25" s="16"/>
      <c r="C25" s="1"/>
      <c r="D25" s="13"/>
      <c r="E25" s="1"/>
      <c r="F25" s="11"/>
      <c r="G25" s="2"/>
      <c r="K25" s="3"/>
    </row>
    <row r="26" spans="1:11" ht="21" x14ac:dyDescent="0.35">
      <c r="A26" s="16"/>
      <c r="B26" s="16"/>
      <c r="C26" s="1"/>
      <c r="D26" s="13"/>
      <c r="E26" s="1"/>
      <c r="F26" s="11"/>
      <c r="G26" s="2"/>
      <c r="K26" s="3"/>
    </row>
    <row r="27" spans="1:11" ht="21" x14ac:dyDescent="0.35">
      <c r="A27" s="16"/>
      <c r="B27" s="16"/>
      <c r="C27" s="1"/>
      <c r="D27" s="13"/>
      <c r="E27" s="1"/>
      <c r="F27" s="11"/>
      <c r="G27" s="2"/>
      <c r="K27" s="3"/>
    </row>
    <row r="28" spans="1:11" ht="21" x14ac:dyDescent="0.35">
      <c r="A28" s="16"/>
      <c r="B28" s="16"/>
      <c r="C28" s="1"/>
      <c r="D28" s="13"/>
      <c r="E28" s="1"/>
      <c r="F28" s="11"/>
      <c r="G28" s="2"/>
      <c r="K28" s="3"/>
    </row>
    <row r="29" spans="1:11" ht="21" x14ac:dyDescent="0.35">
      <c r="A29" s="16"/>
      <c r="B29" s="16"/>
      <c r="C29" s="1"/>
      <c r="D29" s="13"/>
      <c r="E29" s="1"/>
      <c r="F29" s="11"/>
      <c r="G29" s="2"/>
      <c r="K29" s="3"/>
    </row>
    <row r="30" spans="1:11" ht="21" x14ac:dyDescent="0.35">
      <c r="A30" s="16"/>
      <c r="B30" s="16"/>
      <c r="C30" s="1"/>
      <c r="D30" s="13"/>
      <c r="E30" s="1"/>
      <c r="F30" s="11"/>
      <c r="G30" s="2"/>
      <c r="K30" s="3"/>
    </row>
    <row r="31" spans="1:11" ht="21" x14ac:dyDescent="0.35">
      <c r="A31" s="16"/>
      <c r="B31" s="16"/>
      <c r="C31" s="1"/>
      <c r="D31" s="13"/>
      <c r="E31" s="1"/>
      <c r="F31" s="11"/>
      <c r="G31" s="2"/>
      <c r="K31" s="3"/>
    </row>
    <row r="32" spans="1:11" ht="21" x14ac:dyDescent="0.35">
      <c r="A32" s="16"/>
      <c r="B32" s="16"/>
      <c r="C32" s="1"/>
      <c r="D32" s="13"/>
      <c r="E32" s="1"/>
      <c r="F32" s="11"/>
      <c r="G32" s="2"/>
      <c r="K32" s="3"/>
    </row>
    <row r="33" spans="1:11" ht="21" x14ac:dyDescent="0.35">
      <c r="A33" s="16"/>
      <c r="B33" s="16"/>
      <c r="C33" s="1"/>
      <c r="D33" s="13"/>
      <c r="E33" s="1"/>
      <c r="F33" s="11"/>
      <c r="G33" s="2"/>
      <c r="K33" s="3"/>
    </row>
    <row r="34" spans="1:11" ht="21" x14ac:dyDescent="0.35">
      <c r="A34" s="16"/>
      <c r="B34" s="16"/>
      <c r="C34" s="1"/>
      <c r="D34" s="13"/>
      <c r="E34" s="1"/>
      <c r="F34" s="11"/>
      <c r="G34" s="2"/>
      <c r="K34" s="3"/>
    </row>
    <row r="35" spans="1:11" ht="21" x14ac:dyDescent="0.35">
      <c r="A35" s="16"/>
      <c r="B35" s="16"/>
      <c r="C35" s="1"/>
      <c r="D35" s="13"/>
      <c r="E35" s="1"/>
      <c r="F35" s="11"/>
      <c r="G35" s="2"/>
      <c r="K35" s="3"/>
    </row>
    <row r="36" spans="1:11" ht="21" x14ac:dyDescent="0.35">
      <c r="A36" s="16"/>
      <c r="B36" s="16"/>
      <c r="C36" s="1"/>
      <c r="D36" s="13"/>
      <c r="E36" s="1"/>
      <c r="F36" s="11"/>
      <c r="G36" s="2"/>
      <c r="K36" s="3"/>
    </row>
    <row r="37" spans="1:11" ht="26.25" customHeight="1" x14ac:dyDescent="0.35">
      <c r="A37" s="16"/>
      <c r="B37" s="16"/>
      <c r="C37" s="1"/>
      <c r="D37" s="16"/>
      <c r="E37" s="1"/>
      <c r="F37" s="11"/>
      <c r="G37" s="2"/>
    </row>
    <row r="38" spans="1:11" ht="26.25" customHeight="1" x14ac:dyDescent="0.35">
      <c r="A38" s="16"/>
      <c r="B38" s="16"/>
      <c r="C38" s="1"/>
      <c r="D38" s="16"/>
      <c r="E38" s="1"/>
      <c r="F38" s="11"/>
      <c r="G38" s="2"/>
    </row>
    <row r="39" spans="1:11" ht="26.25" customHeight="1" x14ac:dyDescent="0.25">
      <c r="A39" s="36"/>
      <c r="B39" s="36"/>
      <c r="C39" s="1"/>
      <c r="D39" s="10"/>
      <c r="E39" s="1"/>
      <c r="F39" s="11"/>
      <c r="G39" s="10"/>
      <c r="J39" s="4"/>
      <c r="K39" s="4"/>
    </row>
    <row r="40" spans="1:11" ht="21" x14ac:dyDescent="0.25">
      <c r="A40" s="36"/>
      <c r="B40" s="36"/>
      <c r="C40" s="1"/>
      <c r="D40" s="10"/>
      <c r="F40" s="11"/>
      <c r="G40" s="10"/>
    </row>
    <row r="41" spans="1:11" ht="21" x14ac:dyDescent="0.25">
      <c r="A41" s="6"/>
      <c r="B41" s="45" t="s">
        <v>25</v>
      </c>
      <c r="C41" s="37">
        <f>SUMIF(C3:C40,"Meeting Only",E3:E41)</f>
        <v>0</v>
      </c>
      <c r="D41" s="37">
        <f>SUMIF($C$3:$C$40,"Meal",$E$3:E41)</f>
        <v>0</v>
      </c>
      <c r="E41" s="37">
        <f>SUM($E$3:$E$40)</f>
        <v>0</v>
      </c>
      <c r="F41" s="37">
        <f>COUNTIF(F3:F40,"Birth Month")</f>
        <v>1</v>
      </c>
      <c r="G41" s="37">
        <f>COUNTA(G3:G40)</f>
        <v>1</v>
      </c>
    </row>
    <row r="42" spans="1:11" ht="21" x14ac:dyDescent="0.25">
      <c r="A42" s="6"/>
      <c r="B42" s="46"/>
      <c r="C42" s="35" t="s">
        <v>20</v>
      </c>
      <c r="D42" s="35" t="s">
        <v>27</v>
      </c>
      <c r="E42" s="35" t="s">
        <v>26</v>
      </c>
      <c r="F42" s="35" t="s">
        <v>19</v>
      </c>
      <c r="G42" s="35" t="s">
        <v>22</v>
      </c>
    </row>
    <row r="43" spans="1:11" ht="18.75" x14ac:dyDescent="0.3">
      <c r="A43" s="47" t="s">
        <v>13</v>
      </c>
      <c r="B43" s="47"/>
      <c r="C43" s="47"/>
      <c r="D43" s="47"/>
      <c r="E43" s="47"/>
      <c r="F43" s="47"/>
    </row>
    <row r="44" spans="1:11" ht="30" x14ac:dyDescent="0.25">
      <c r="A44" s="28" t="s">
        <v>0</v>
      </c>
      <c r="B44" s="28" t="s">
        <v>1</v>
      </c>
      <c r="C44" s="28" t="s">
        <v>2</v>
      </c>
      <c r="D44" s="28" t="s">
        <v>10</v>
      </c>
      <c r="E44" s="28" t="s">
        <v>3</v>
      </c>
      <c r="F44" s="22" t="s">
        <v>4</v>
      </c>
      <c r="G44" s="15" t="s">
        <v>21</v>
      </c>
    </row>
    <row r="45" spans="1:11" ht="18.75" x14ac:dyDescent="0.25">
      <c r="A45" s="28"/>
      <c r="B45" s="28"/>
      <c r="C45" s="28"/>
      <c r="D45" s="28"/>
      <c r="E45" s="28"/>
      <c r="F45" s="22"/>
      <c r="G45" s="15"/>
    </row>
    <row r="46" spans="1:11" ht="18.75" x14ac:dyDescent="0.25">
      <c r="A46" s="28"/>
      <c r="B46" s="28"/>
      <c r="C46" s="28"/>
      <c r="D46" s="28"/>
      <c r="E46" s="28"/>
      <c r="F46" s="22"/>
      <c r="G46" s="15"/>
    </row>
    <row r="47" spans="1:11" ht="18.75" x14ac:dyDescent="0.25">
      <c r="A47" s="28"/>
      <c r="B47" s="28"/>
      <c r="C47" s="28"/>
      <c r="D47" s="28"/>
      <c r="E47" s="28"/>
      <c r="F47" s="22"/>
      <c r="G47" s="15"/>
    </row>
    <row r="48" spans="1:11" ht="18.75" x14ac:dyDescent="0.25">
      <c r="A48" s="28"/>
      <c r="B48" s="28"/>
      <c r="C48" s="28"/>
      <c r="D48" s="28"/>
      <c r="E48" s="28"/>
      <c r="F48" s="22"/>
      <c r="G48" s="15"/>
    </row>
    <row r="49" spans="1:7" ht="18.75" x14ac:dyDescent="0.25">
      <c r="A49" s="29"/>
      <c r="B49" s="29"/>
      <c r="C49" s="21"/>
      <c r="D49" s="29"/>
      <c r="E49" s="29"/>
      <c r="F49" s="21"/>
      <c r="G49" s="15"/>
    </row>
    <row r="50" spans="1:7" ht="18.75" x14ac:dyDescent="0.25">
      <c r="A50" s="30"/>
      <c r="B50" s="30"/>
      <c r="C50" s="23"/>
      <c r="D50" s="30"/>
      <c r="E50" s="30"/>
      <c r="F50" s="23"/>
      <c r="G50" s="20"/>
    </row>
    <row r="51" spans="1:7" ht="21" x14ac:dyDescent="0.35">
      <c r="A51" s="48" t="s">
        <v>5</v>
      </c>
      <c r="B51" s="49"/>
      <c r="C51" s="49"/>
      <c r="D51" s="49"/>
      <c r="E51" s="49"/>
      <c r="F51" s="50"/>
    </row>
    <row r="52" spans="1:7" ht="21" x14ac:dyDescent="0.35">
      <c r="A52" s="51" t="s">
        <v>16</v>
      </c>
      <c r="B52" s="44" t="s">
        <v>8</v>
      </c>
      <c r="C52" s="44"/>
      <c r="D52" s="1">
        <f>SUMIF(C1:C40,"Meal",E1:E41)</f>
        <v>0</v>
      </c>
      <c r="E52" s="24" t="str">
        <f>"@ "&amp;"$16.00"</f>
        <v>@ $16.00</v>
      </c>
      <c r="F52" s="24">
        <f>+D52*16</f>
        <v>0</v>
      </c>
    </row>
    <row r="53" spans="1:7" ht="21" x14ac:dyDescent="0.35">
      <c r="A53" s="51"/>
      <c r="B53" s="44" t="s">
        <v>7</v>
      </c>
      <c r="C53" s="44"/>
      <c r="D53" s="34"/>
      <c r="E53" s="24" t="str">
        <f>"@ "&amp;"$16.00"</f>
        <v>@ $16.00</v>
      </c>
      <c r="F53" s="1"/>
    </row>
    <row r="54" spans="1:7" ht="21" x14ac:dyDescent="0.35">
      <c r="A54" s="51"/>
      <c r="B54" s="44" t="s">
        <v>6</v>
      </c>
      <c r="C54" s="44"/>
      <c r="D54" s="1">
        <f>SUMIF(C4:C40,"Meeting Only",E4:E41)</f>
        <v>0</v>
      </c>
      <c r="E54" s="24" t="str">
        <f>"@ "&amp;"$  0.00"</f>
        <v>@ $  0.00</v>
      </c>
      <c r="F54" s="25" t="s">
        <v>14</v>
      </c>
    </row>
    <row r="55" spans="1:7" ht="21" x14ac:dyDescent="0.35">
      <c r="A55" s="51"/>
      <c r="B55" s="44" t="s">
        <v>9</v>
      </c>
      <c r="C55" s="44"/>
      <c r="D55" s="16"/>
      <c r="E55" s="24" t="str">
        <f>"@ "&amp;"$16.00"</f>
        <v>@ $16.00</v>
      </c>
      <c r="F55" s="24"/>
    </row>
    <row r="56" spans="1:7" ht="15.75" customHeight="1" x14ac:dyDescent="0.25">
      <c r="A56" s="31"/>
    </row>
    <row r="57" spans="1:7" ht="38.25" customHeight="1" x14ac:dyDescent="0.3">
      <c r="A57" s="43" t="s">
        <v>23</v>
      </c>
      <c r="B57" s="42"/>
      <c r="C57" s="42"/>
      <c r="D57" s="42"/>
      <c r="E57" s="42"/>
      <c r="F57" s="42"/>
    </row>
    <row r="58" spans="1:7" ht="17.25" x14ac:dyDescent="0.25">
      <c r="A58" s="26" t="s">
        <v>12</v>
      </c>
      <c r="B58" s="26" t="s">
        <v>11</v>
      </c>
      <c r="C58" s="26" t="s">
        <v>12</v>
      </c>
      <c r="D58" s="26" t="s">
        <v>11</v>
      </c>
      <c r="E58" s="26" t="s">
        <v>12</v>
      </c>
      <c r="F58" s="26" t="s">
        <v>11</v>
      </c>
    </row>
    <row r="59" spans="1:7" ht="20.25" customHeight="1" x14ac:dyDescent="0.25">
      <c r="A59" s="32">
        <f>+D52-10</f>
        <v>-10</v>
      </c>
      <c r="B59" s="33">
        <f>+A59*16</f>
        <v>-160</v>
      </c>
      <c r="C59" s="32">
        <f>+A65+1</f>
        <v>-3</v>
      </c>
      <c r="D59" s="33">
        <f>+C59*16</f>
        <v>-48</v>
      </c>
      <c r="E59" s="32">
        <f>+C65+1</f>
        <v>4</v>
      </c>
      <c r="F59" s="27">
        <f>+E59*16</f>
        <v>64</v>
      </c>
    </row>
    <row r="60" spans="1:7" ht="20.25" customHeight="1" x14ac:dyDescent="0.25">
      <c r="A60" s="32">
        <f>+A59+1</f>
        <v>-9</v>
      </c>
      <c r="B60" s="33">
        <f t="shared" ref="B60:B65" si="0">+A60*16</f>
        <v>-144</v>
      </c>
      <c r="C60" s="32">
        <f>+C59+1</f>
        <v>-2</v>
      </c>
      <c r="D60" s="33">
        <f t="shared" ref="D60:D65" si="1">+C60*16</f>
        <v>-32</v>
      </c>
      <c r="E60" s="32">
        <f>+E59+1</f>
        <v>5</v>
      </c>
      <c r="F60" s="27">
        <f t="shared" ref="F60:F65" si="2">+E60*16</f>
        <v>80</v>
      </c>
    </row>
    <row r="61" spans="1:7" ht="20.25" customHeight="1" x14ac:dyDescent="0.25">
      <c r="A61" s="32">
        <f t="shared" ref="A61:A63" si="3">+A60+1</f>
        <v>-8</v>
      </c>
      <c r="B61" s="33">
        <f t="shared" si="0"/>
        <v>-128</v>
      </c>
      <c r="C61" s="32">
        <f t="shared" ref="C61:C63" si="4">+C60+1</f>
        <v>-1</v>
      </c>
      <c r="D61" s="33">
        <f t="shared" si="1"/>
        <v>-16</v>
      </c>
      <c r="E61" s="32">
        <f t="shared" ref="E61:E63" si="5">+E60+1</f>
        <v>6</v>
      </c>
      <c r="F61" s="27">
        <f t="shared" si="2"/>
        <v>96</v>
      </c>
    </row>
    <row r="62" spans="1:7" ht="20.25" customHeight="1" x14ac:dyDescent="0.25">
      <c r="A62" s="32">
        <f t="shared" si="3"/>
        <v>-7</v>
      </c>
      <c r="B62" s="33">
        <f t="shared" si="0"/>
        <v>-112</v>
      </c>
      <c r="C62" s="32">
        <f t="shared" si="4"/>
        <v>0</v>
      </c>
      <c r="D62" s="33">
        <f t="shared" si="1"/>
        <v>0</v>
      </c>
      <c r="E62" s="32">
        <f t="shared" si="5"/>
        <v>7</v>
      </c>
      <c r="F62" s="27">
        <f t="shared" si="2"/>
        <v>112</v>
      </c>
    </row>
    <row r="63" spans="1:7" ht="20.25" customHeight="1" x14ac:dyDescent="0.25">
      <c r="A63" s="32">
        <f t="shared" si="3"/>
        <v>-6</v>
      </c>
      <c r="B63" s="33">
        <f t="shared" si="0"/>
        <v>-96</v>
      </c>
      <c r="C63" s="32">
        <f t="shared" si="4"/>
        <v>1</v>
      </c>
      <c r="D63" s="33">
        <f t="shared" si="1"/>
        <v>16</v>
      </c>
      <c r="E63" s="32">
        <f t="shared" si="5"/>
        <v>8</v>
      </c>
      <c r="F63" s="27">
        <f t="shared" si="2"/>
        <v>128</v>
      </c>
    </row>
    <row r="64" spans="1:7" ht="20.25" customHeight="1" x14ac:dyDescent="0.25">
      <c r="A64" s="32">
        <f>+A63+1</f>
        <v>-5</v>
      </c>
      <c r="B64" s="33">
        <f t="shared" si="0"/>
        <v>-80</v>
      </c>
      <c r="C64" s="32">
        <f>+C63+1</f>
        <v>2</v>
      </c>
      <c r="D64" s="33">
        <f t="shared" si="1"/>
        <v>32</v>
      </c>
      <c r="E64" s="32">
        <f>+E63+1</f>
        <v>9</v>
      </c>
      <c r="F64" s="27">
        <f t="shared" si="2"/>
        <v>144</v>
      </c>
    </row>
    <row r="65" spans="1:6" ht="20.25" customHeight="1" x14ac:dyDescent="0.25">
      <c r="A65" s="32">
        <f>+A64+1</f>
        <v>-4</v>
      </c>
      <c r="B65" s="33">
        <f t="shared" si="0"/>
        <v>-64</v>
      </c>
      <c r="C65" s="32">
        <f>+C64+1</f>
        <v>3</v>
      </c>
      <c r="D65" s="33">
        <f t="shared" si="1"/>
        <v>48</v>
      </c>
      <c r="E65" s="32">
        <f>+E64+1</f>
        <v>10</v>
      </c>
      <c r="F65" s="27">
        <f t="shared" si="2"/>
        <v>160</v>
      </c>
    </row>
    <row r="66" spans="1:6" ht="17.25" x14ac:dyDescent="0.3">
      <c r="A66" s="42" t="s">
        <v>15</v>
      </c>
      <c r="B66" s="42"/>
      <c r="C66" s="42"/>
      <c r="D66" s="42"/>
      <c r="E66" s="42"/>
      <c r="F66" s="42"/>
    </row>
    <row r="67" spans="1:6" ht="21" customHeight="1" x14ac:dyDescent="0.25">
      <c r="A67" s="26" t="s">
        <v>12</v>
      </c>
      <c r="B67" s="26" t="s">
        <v>11</v>
      </c>
      <c r="C67" s="26" t="s">
        <v>12</v>
      </c>
      <c r="D67" s="26" t="s">
        <v>11</v>
      </c>
      <c r="E67" s="26" t="s">
        <v>12</v>
      </c>
      <c r="F67" s="26" t="s">
        <v>11</v>
      </c>
    </row>
    <row r="68" spans="1:6" ht="21" customHeight="1" x14ac:dyDescent="0.25">
      <c r="A68" s="32">
        <f>+D52-10</f>
        <v>-10</v>
      </c>
      <c r="B68" s="33">
        <f>+A68*14.5</f>
        <v>-145</v>
      </c>
      <c r="C68" s="32">
        <f>+A74+1</f>
        <v>-3</v>
      </c>
      <c r="D68" s="33">
        <f>+C68*14.5</f>
        <v>-43.5</v>
      </c>
      <c r="E68" s="32">
        <f>+C74+1</f>
        <v>4</v>
      </c>
      <c r="F68" s="27">
        <f>+E68*14.5</f>
        <v>58</v>
      </c>
    </row>
    <row r="69" spans="1:6" ht="21" customHeight="1" x14ac:dyDescent="0.25">
      <c r="A69" s="32">
        <f>+A68+1</f>
        <v>-9</v>
      </c>
      <c r="B69" s="33">
        <f t="shared" ref="B69:B74" si="6">+A69*14.5</f>
        <v>-130.5</v>
      </c>
      <c r="C69" s="32">
        <f>+C68+1</f>
        <v>-2</v>
      </c>
      <c r="D69" s="33">
        <f t="shared" ref="D69:D74" si="7">+C69*14.5</f>
        <v>-29</v>
      </c>
      <c r="E69" s="32">
        <f>+E68+1</f>
        <v>5</v>
      </c>
      <c r="F69" s="27">
        <f t="shared" ref="F69:F74" si="8">+E69*14.5</f>
        <v>72.5</v>
      </c>
    </row>
    <row r="70" spans="1:6" ht="21" customHeight="1" x14ac:dyDescent="0.25">
      <c r="A70" s="32">
        <f t="shared" ref="A70:A72" si="9">+A69+1</f>
        <v>-8</v>
      </c>
      <c r="B70" s="33">
        <f t="shared" si="6"/>
        <v>-116</v>
      </c>
      <c r="C70" s="32">
        <f t="shared" ref="C70:C72" si="10">+C69+1</f>
        <v>-1</v>
      </c>
      <c r="D70" s="33">
        <f t="shared" si="7"/>
        <v>-14.5</v>
      </c>
      <c r="E70" s="32">
        <f t="shared" ref="E70:E72" si="11">+E69+1</f>
        <v>6</v>
      </c>
      <c r="F70" s="27">
        <f t="shared" si="8"/>
        <v>87</v>
      </c>
    </row>
    <row r="71" spans="1:6" ht="21" customHeight="1" x14ac:dyDescent="0.25">
      <c r="A71" s="32">
        <f t="shared" si="9"/>
        <v>-7</v>
      </c>
      <c r="B71" s="33">
        <f t="shared" si="6"/>
        <v>-101.5</v>
      </c>
      <c r="C71" s="32">
        <f t="shared" si="10"/>
        <v>0</v>
      </c>
      <c r="D71" s="33">
        <f t="shared" si="7"/>
        <v>0</v>
      </c>
      <c r="E71" s="32">
        <f t="shared" si="11"/>
        <v>7</v>
      </c>
      <c r="F71" s="27">
        <f t="shared" si="8"/>
        <v>101.5</v>
      </c>
    </row>
    <row r="72" spans="1:6" ht="21" customHeight="1" x14ac:dyDescent="0.25">
      <c r="A72" s="32">
        <f t="shared" si="9"/>
        <v>-6</v>
      </c>
      <c r="B72" s="33">
        <f t="shared" si="6"/>
        <v>-87</v>
      </c>
      <c r="C72" s="32">
        <f t="shared" si="10"/>
        <v>1</v>
      </c>
      <c r="D72" s="33">
        <f t="shared" si="7"/>
        <v>14.5</v>
      </c>
      <c r="E72" s="32">
        <f t="shared" si="11"/>
        <v>8</v>
      </c>
      <c r="F72" s="27">
        <f t="shared" si="8"/>
        <v>116</v>
      </c>
    </row>
    <row r="73" spans="1:6" ht="21" customHeight="1" x14ac:dyDescent="0.25">
      <c r="A73" s="32">
        <f>+A72+1</f>
        <v>-5</v>
      </c>
      <c r="B73" s="33">
        <f t="shared" si="6"/>
        <v>-72.5</v>
      </c>
      <c r="C73" s="32">
        <f>+C72+1</f>
        <v>2</v>
      </c>
      <c r="D73" s="33">
        <f t="shared" si="7"/>
        <v>29</v>
      </c>
      <c r="E73" s="32">
        <f>+E72+1</f>
        <v>9</v>
      </c>
      <c r="F73" s="27">
        <f t="shared" si="8"/>
        <v>130.5</v>
      </c>
    </row>
    <row r="74" spans="1:6" ht="21" customHeight="1" x14ac:dyDescent="0.25">
      <c r="A74" s="32">
        <f>+A73+1</f>
        <v>-4</v>
      </c>
      <c r="B74" s="33">
        <f t="shared" si="6"/>
        <v>-58</v>
      </c>
      <c r="C74" s="32">
        <f>+C73+1</f>
        <v>3</v>
      </c>
      <c r="D74" s="33">
        <f t="shared" si="7"/>
        <v>43.5</v>
      </c>
      <c r="E74" s="32">
        <f>+E73+1</f>
        <v>10</v>
      </c>
      <c r="F74" s="27">
        <f t="shared" si="8"/>
        <v>145</v>
      </c>
    </row>
  </sheetData>
  <autoFilter ref="A2:F39" xr:uid="{DB254B10-4413-43EB-8853-D861DB0B9014}"/>
  <sortState xmlns:xlrd2="http://schemas.microsoft.com/office/spreadsheetml/2017/richdata2" ref="A13:E33">
    <sortCondition ref="A13:A33"/>
  </sortState>
  <mergeCells count="11">
    <mergeCell ref="A1:G1"/>
    <mergeCell ref="A66:F66"/>
    <mergeCell ref="A57:F57"/>
    <mergeCell ref="B54:C54"/>
    <mergeCell ref="B55:C55"/>
    <mergeCell ref="B41:B42"/>
    <mergeCell ref="A43:F43"/>
    <mergeCell ref="A51:F51"/>
    <mergeCell ref="B53:C53"/>
    <mergeCell ref="B52:C52"/>
    <mergeCell ref="A52:A55"/>
  </mergeCells>
  <pageMargins left="0.5" right="0.5" top="0.5" bottom="0.5" header="0.3" footer="0.3"/>
  <pageSetup scale="72" fitToHeight="0" orientation="portrait" horizontalDpi="4294967292" verticalDpi="4294967293" r:id="rId1"/>
  <ignoredErrors>
    <ignoredError sqref="B60:B62 B63:B65 D59:D65 C59:C65 E59:E65 B69:B74 D68:D74 C68:C74 E68:E74 E54" formula="1"/>
    <ignoredError sqref="F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70A-A8C4-434B-9BA4-81D2D5EB08D8}">
  <sheetPr>
    <pageSetUpPr fitToPage="1"/>
  </sheetPr>
  <dimension ref="A18"/>
  <sheetViews>
    <sheetView zoomScaleNormal="100" workbookViewId="0"/>
  </sheetViews>
  <sheetFormatPr defaultRowHeight="15" x14ac:dyDescent="0.25"/>
  <sheetData>
    <row r="18" ht="15.75" customHeight="1" x14ac:dyDescent="0.25"/>
  </sheetData>
  <sortState xmlns:xlrd2="http://schemas.microsoft.com/office/spreadsheetml/2017/richdata2" ref="A1:E27">
    <sortCondition ref="A1:A27"/>
  </sortState>
  <pageMargins left="0.5" right="0.5" top="0.5" bottom="0.5" header="0.3" footer="0.3"/>
  <pageSetup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Reservations</vt:lpstr>
      <vt:lpstr>Sheet1</vt:lpstr>
      <vt:lpstr>Reservations!Print_Area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Westfall</dc:creator>
  <cp:lastModifiedBy>Fred Westfall</cp:lastModifiedBy>
  <cp:lastPrinted>2024-12-05T01:03:34Z</cp:lastPrinted>
  <dcterms:created xsi:type="dcterms:W3CDTF">2020-08-30T14:40:31Z</dcterms:created>
  <dcterms:modified xsi:type="dcterms:W3CDTF">2024-12-17T12:03:17Z</dcterms:modified>
</cp:coreProperties>
</file>